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<sst xmlns="http://schemas.openxmlformats.org/spreadsheetml/2006/main" count="130" uniqueCount="102">
  <si>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人文学院优秀应届毕业生免试推荐攻读硕士生学位研究生评分细则</t>
  </si>
  <si>
    <t>序号</t>
  </si>
  <si>
    <t>姓名</t>
  </si>
  <si>
    <t>学号</t>
  </si>
  <si>
    <t>专业</t>
  </si>
  <si>
    <t>学术论文发表</t>
  </si>
  <si>
    <t>学科专业类竞赛</t>
  </si>
  <si>
    <t>科研项目</t>
  </si>
  <si>
    <t>作品发表</t>
  </si>
  <si>
    <t>表彰类项目</t>
  </si>
  <si>
    <t>社会任职</t>
  </si>
  <si>
    <t>综合素质</t>
  </si>
  <si>
    <t>学业成绩</t>
  </si>
  <si>
    <t>综合成绩</t>
  </si>
  <si>
    <t>平均学分绩点</t>
  </si>
  <si>
    <t>综合素质个人总分</t>
  </si>
  <si>
    <t>国家</t>
  </si>
  <si>
    <t>CSSCI</t>
  </si>
  <si>
    <t>省级</t>
  </si>
  <si>
    <t>地厅级</t>
  </si>
  <si>
    <t>院级</t>
  </si>
  <si>
    <t>喻程琪</t>
  </si>
  <si>
    <t>汉语言</t>
  </si>
  <si>
    <t>长江丛刊；5分</t>
  </si>
  <si>
    <t>校SRIP、省大学生研究性学习和创新性实验计划；3分</t>
  </si>
  <si>
    <t>科教新报；4分</t>
  </si>
  <si>
    <t>湖南科技大学校报两篇：4分</t>
  </si>
  <si>
    <t>2次优秀团员，优秀学生；3分</t>
  </si>
  <si>
    <t>副班长；0.5分</t>
  </si>
  <si>
    <t>王易新</t>
  </si>
  <si>
    <t>汉语言文学</t>
  </si>
  <si>
    <t>省首届大学生写作竞赛三等奖；3分</t>
  </si>
  <si>
    <t>湖南科技大学第三届英语写作大赛二等奖；2分</t>
  </si>
  <si>
    <t>专业知识竞赛一等奖；0.5分</t>
  </si>
  <si>
    <t>省大学生研究性学习和创新性实验计划；0.6分</t>
  </si>
  <si>
    <t>2次优秀共青团干部、2次优秀学生、优秀共青团员、优秀学生党员、学习之星、五四青年标兵；8分</t>
  </si>
  <si>
    <t>2014-2015副班长、2015-2016部长、2016-2017助理班主任；2.5分</t>
  </si>
  <si>
    <t>苑恩达</t>
  </si>
  <si>
    <t>历史学</t>
  </si>
  <si>
    <t>《当代教育理论与实践》；2.5分</t>
  </si>
  <si>
    <t>职业规划比赛二等奖；0.8分</t>
  </si>
  <si>
    <t>srip项目；3分</t>
  </si>
  <si>
    <t>2次优秀共青团干、优秀共青团员、优秀学生党员；4分</t>
  </si>
  <si>
    <t>2014-2015生活委员、2015-2016校编辑部责编，2016-2017助理班主任、2017-2018副班长；3分</t>
  </si>
  <si>
    <t>胡潇雨</t>
  </si>
  <si>
    <t>新闻学</t>
  </si>
  <si>
    <t>省级报刊3篇；6分</t>
  </si>
  <si>
    <t>市级报刊2篇；2分</t>
  </si>
  <si>
    <t>优秀学生；2分</t>
  </si>
  <si>
    <t xml:space="preserve">2014-2015班级宿管委员、2015-2016校广播电视台新媒体部副部长、2016-2017班长；2.5分 </t>
  </si>
  <si>
    <t>陈语暄</t>
  </si>
  <si>
    <t>全国大学生英语竞赛湖南科技大学初赛三等奖；1分</t>
  </si>
  <si>
    <t>srip项目、校大学生研究性学习和创新性实验计划；6分</t>
  </si>
  <si>
    <t xml:space="preserve"> 2次优秀学生、优秀共青团员；3分</t>
  </si>
  <si>
    <t>2014-2015、2016-2017组织委员、2015-2016文艺委员；1.5分</t>
  </si>
  <si>
    <t>左旭</t>
  </si>
  <si>
    <t>师范类讲课比赛“十佳选手”、校英语演讲比赛一等奖 ；6分</t>
  </si>
  <si>
    <t>院经典诗词背诵比赛三等奖；0.5分</t>
  </si>
  <si>
    <t>2次优秀学生、优秀共青团员、2次优秀共青团干部；5分</t>
  </si>
  <si>
    <t>2014-2015团支书、2015-2016团支书；2分</t>
  </si>
  <si>
    <t>刘怀峰</t>
  </si>
  <si>
    <t>哲学</t>
  </si>
  <si>
    <t>省大学生社会实践“优秀个人”；3分</t>
  </si>
  <si>
    <t>2014-2015校团委团校委员、2015-2016院志愿团团长、2016-2017助理班主任；3分</t>
  </si>
  <si>
    <t>刘康</t>
  </si>
  <si>
    <t>srip项目；0.6分</t>
  </si>
  <si>
    <t>优秀学生、优秀共青团员、优秀团员干部；3分</t>
  </si>
  <si>
    <t>班级团支书；0.5分</t>
  </si>
  <si>
    <t>高云朵</t>
  </si>
  <si>
    <t>思想政治教育</t>
  </si>
  <si>
    <t>2次优秀共青团干部、优秀共青团员；3分</t>
  </si>
  <si>
    <t>2014-2015办公室委员、2015-2016班级团支书、2016-2017助班；2.5分</t>
  </si>
  <si>
    <t>黄素贞</t>
  </si>
  <si>
    <t>湖南科技大学首届大学生写作大赛三等奖；1分</t>
  </si>
  <si>
    <t>优秀学生，优秀共青团员，优秀学生；3分</t>
  </si>
  <si>
    <t>2016-2017学习委员；0.5分</t>
  </si>
  <si>
    <t>周婷婷</t>
  </si>
  <si>
    <t>院专业知识竞赛三等奖；0.5分</t>
  </si>
  <si>
    <t>srip项目；1.5分</t>
  </si>
  <si>
    <t>2次校优秀共青团干1、优秀共青团员；3分</t>
  </si>
  <si>
    <t>2014-2015、2015-2016副班长、2016-2017班长；2分</t>
  </si>
  <si>
    <t>彭令军</t>
  </si>
  <si>
    <t>校优秀共青团员：1分</t>
  </si>
  <si>
    <t>院学习部委员：团支书；1.5分</t>
  </si>
  <si>
    <t>孙佳星</t>
  </si>
  <si>
    <t>优秀共青团员；1分</t>
  </si>
  <si>
    <t>2014-2015班长、2015-2016院副部长；2分</t>
  </si>
  <si>
    <t>邓津</t>
  </si>
  <si>
    <t>广告学</t>
  </si>
  <si>
    <t>2017-2018学习委员；0.5分</t>
  </si>
  <si>
    <t>蒋芳</t>
  </si>
  <si>
    <t>3次优秀共青团员；3分</t>
  </si>
  <si>
    <t>2014-2015副班长、2015-2016校团委编辑部责任编辑；1.5分</t>
  </si>
  <si>
    <t>王超</t>
  </si>
  <si>
    <t>易静媛</t>
  </si>
  <si>
    <t>文学知识竞赛三等奖；0.5分</t>
  </si>
  <si>
    <t>优秀学生；1分</t>
  </si>
  <si>
    <t>2017-2018学习委员、2016-2017助理班主任；1.5分</t>
  </si>
  <si>
    <t>覃雨婕</t>
  </si>
  <si>
    <t>2014-2015校自理网络部委员、2015-2016、2016-2017年宿管委员；1.5分</t>
  </si>
  <si>
    <t>马菁</t>
  </si>
  <si>
    <t xml:space="preserve">
2014-2015校团委编辑部编辑、
2015-2016、2016-2017宿管委员、
2017-2018学习委员；2分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</si>
</sst>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5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92D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51"/>
  <sheetViews>
    <sheetView tabSelected="1" zoomScale="80" zoomScaleNormal="80" workbookViewId="0" topLeftCell="A19">
      <selection activeCell="T20" sqref="T20"/>
    </sheetView>
  </sheetViews>
  <sheetFormatPr defaultColWidth="9.00390625" defaultRowHeight="14.25"/>
  <cols>
    <col min="3" max="3" width="10.75390625" style="0" customWidth="1"/>
    <col min="4" max="4" width="12.375" style="0" customWidth="1"/>
    <col min="5" max="9" width="5.375" style="0" customWidth="1"/>
    <col min="10" max="10" width="5.75390625" style="0" customWidth="1"/>
    <col min="11" max="13" width="5.375" style="0" customWidth="1"/>
    <col min="14" max="14" width="6.25390625" style="0" customWidth="1"/>
    <col min="15" max="16" width="5.375" style="0" customWidth="1"/>
    <col min="17" max="17" width="5.75390625" style="0" customWidth="1"/>
    <col min="18" max="19" width="5.375" style="0" customWidth="1"/>
    <col min="20" max="20" width="6.125" style="0" customWidth="1"/>
    <col min="22" max="22" width="14.25390625" style="0" customWidth="1"/>
    <col min="23" max="23" width="14.25390625" style="0" bestFit="1" customWidth="1"/>
    <col min="24" max="24" width="14.25390625" style="8" bestFit="1" customWidth="1"/>
    <col min="25" max="25" width="11.25390625" style="0" customWidth="1"/>
    <col min="26" max="26" width="19.00390625" style="0" customWidth="1"/>
  </cols>
  <sheetData>
    <row r="1" spans="1:26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7.2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/>
      <c r="G2" s="13"/>
      <c r="H2" s="12" t="s">
        <v>6</v>
      </c>
      <c r="I2" s="12"/>
      <c r="J2" s="12"/>
      <c r="K2" s="12"/>
      <c r="L2" s="12" t="s">
        <v>7</v>
      </c>
      <c r="M2" s="12"/>
      <c r="N2" s="12"/>
      <c r="O2" s="12" t="s">
        <v>8</v>
      </c>
      <c r="P2" s="12"/>
      <c r="Q2" s="12"/>
      <c r="R2" s="12" t="s">
        <v>9</v>
      </c>
      <c r="S2" s="12"/>
      <c r="T2" s="12"/>
      <c r="U2" s="12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1" t="s">
        <v>15</v>
      </c>
    </row>
    <row r="3" spans="1:26" ht="14.25">
      <c r="A3" s="11"/>
      <c r="B3" s="11"/>
      <c r="C3" s="12"/>
      <c r="D3" s="12"/>
      <c r="E3" s="14" t="s">
        <v>16</v>
      </c>
      <c r="F3" s="14" t="s">
        <v>17</v>
      </c>
      <c r="G3" s="14" t="s">
        <v>18</v>
      </c>
      <c r="H3" s="14" t="s">
        <v>16</v>
      </c>
      <c r="I3" s="14" t="s">
        <v>18</v>
      </c>
      <c r="J3" s="14" t="s">
        <v>19</v>
      </c>
      <c r="K3" s="14" t="s">
        <v>20</v>
      </c>
      <c r="L3" s="14" t="s">
        <v>16</v>
      </c>
      <c r="M3" s="14" t="s">
        <v>18</v>
      </c>
      <c r="N3" s="14" t="s">
        <v>19</v>
      </c>
      <c r="O3" s="14" t="s">
        <v>16</v>
      </c>
      <c r="P3" s="14" t="s">
        <v>18</v>
      </c>
      <c r="Q3" s="14" t="s">
        <v>19</v>
      </c>
      <c r="R3" s="14" t="s">
        <v>16</v>
      </c>
      <c r="S3" s="14" t="s">
        <v>18</v>
      </c>
      <c r="T3" s="14" t="s">
        <v>19</v>
      </c>
      <c r="U3" s="12"/>
      <c r="V3" s="12"/>
      <c r="W3" s="12"/>
      <c r="X3" s="12"/>
      <c r="Y3" s="12"/>
      <c r="Z3" s="11"/>
    </row>
    <row r="4" spans="1:152" s="1" customFormat="1" ht="130.5" customHeight="1">
      <c r="A4" s="15">
        <v>1</v>
      </c>
      <c r="B4" s="14" t="s">
        <v>21</v>
      </c>
      <c r="C4" s="14">
        <v>1411020218</v>
      </c>
      <c r="D4" s="14" t="s">
        <v>22</v>
      </c>
      <c r="E4" s="16"/>
      <c r="F4" s="16"/>
      <c r="G4" s="16" t="s">
        <v>23</v>
      </c>
      <c r="H4" s="16"/>
      <c r="I4" s="16"/>
      <c r="J4" s="16"/>
      <c r="K4" s="16"/>
      <c r="L4" s="16"/>
      <c r="M4" s="16"/>
      <c r="N4" s="16" t="s">
        <v>24</v>
      </c>
      <c r="O4" s="16"/>
      <c r="P4" s="16" t="s">
        <v>25</v>
      </c>
      <c r="Q4" s="16" t="s">
        <v>26</v>
      </c>
      <c r="R4" s="16"/>
      <c r="S4" s="16"/>
      <c r="T4" s="16" t="s">
        <v>27</v>
      </c>
      <c r="U4" s="16" t="s">
        <v>28</v>
      </c>
      <c r="V4" s="15">
        <f aca="true" t="shared" si="0" ref="V4:V22">Z4/19.5*15</f>
        <v>15</v>
      </c>
      <c r="W4" s="15">
        <f>Y4/3.77*85</f>
        <v>85</v>
      </c>
      <c r="X4" s="15">
        <f>V4+W4</f>
        <v>100</v>
      </c>
      <c r="Y4" s="16">
        <v>3.77</v>
      </c>
      <c r="Z4" s="15">
        <v>19.5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</row>
    <row r="5" spans="1:152" s="2" customFormat="1" ht="205.5" customHeight="1">
      <c r="A5" s="15">
        <v>2</v>
      </c>
      <c r="B5" s="14" t="s">
        <v>29</v>
      </c>
      <c r="C5" s="14">
        <v>1411010306</v>
      </c>
      <c r="D5" s="14" t="s">
        <v>30</v>
      </c>
      <c r="E5" s="16"/>
      <c r="F5" s="16"/>
      <c r="G5" s="16"/>
      <c r="H5" s="16"/>
      <c r="I5" s="16" t="s">
        <v>31</v>
      </c>
      <c r="J5" s="16" t="s">
        <v>32</v>
      </c>
      <c r="K5" s="16" t="s">
        <v>33</v>
      </c>
      <c r="L5" s="16"/>
      <c r="M5" s="16" t="s">
        <v>34</v>
      </c>
      <c r="N5" s="16"/>
      <c r="O5" s="16"/>
      <c r="P5" s="16"/>
      <c r="Q5" s="16"/>
      <c r="R5" s="16"/>
      <c r="S5" s="16"/>
      <c r="T5" s="16" t="s">
        <v>35</v>
      </c>
      <c r="U5" s="16" t="s">
        <v>36</v>
      </c>
      <c r="V5" s="15">
        <f t="shared" si="0"/>
        <v>12.76923076923077</v>
      </c>
      <c r="W5" s="15">
        <f>Y5/3.89*85</f>
        <v>85</v>
      </c>
      <c r="X5" s="15">
        <f aca="true" t="shared" si="1" ref="X5:X22">V5+W5</f>
        <v>97.76923076923077</v>
      </c>
      <c r="Y5" s="16">
        <v>3.89</v>
      </c>
      <c r="Z5" s="23">
        <v>16.6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</row>
    <row r="6" spans="1:152" s="2" customFormat="1" ht="177.75" customHeight="1">
      <c r="A6" s="15">
        <v>3</v>
      </c>
      <c r="B6" s="14" t="s">
        <v>37</v>
      </c>
      <c r="C6" s="14">
        <v>1411030206</v>
      </c>
      <c r="D6" s="14" t="s">
        <v>38</v>
      </c>
      <c r="E6" s="16"/>
      <c r="F6" s="16"/>
      <c r="G6" s="16" t="s">
        <v>39</v>
      </c>
      <c r="H6" s="16"/>
      <c r="I6" s="16"/>
      <c r="J6" s="16"/>
      <c r="K6" s="16" t="s">
        <v>40</v>
      </c>
      <c r="L6" s="16"/>
      <c r="M6" s="16"/>
      <c r="N6" s="16" t="s">
        <v>41</v>
      </c>
      <c r="O6" s="16"/>
      <c r="P6" s="16"/>
      <c r="Q6" s="16"/>
      <c r="R6" s="16"/>
      <c r="S6" s="16"/>
      <c r="T6" s="16" t="s">
        <v>42</v>
      </c>
      <c r="U6" s="16" t="s">
        <v>43</v>
      </c>
      <c r="V6" s="15">
        <f t="shared" si="0"/>
        <v>10.230769230769232</v>
      </c>
      <c r="W6" s="15">
        <f>Y6/3.8*85</f>
        <v>85</v>
      </c>
      <c r="X6" s="15">
        <f t="shared" si="1"/>
        <v>95.23076923076923</v>
      </c>
      <c r="Y6" s="16">
        <v>3.8</v>
      </c>
      <c r="Z6" s="15">
        <v>13.3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</row>
    <row r="7" spans="1:152" s="1" customFormat="1" ht="147" customHeight="1">
      <c r="A7" s="15">
        <v>4</v>
      </c>
      <c r="B7" s="14" t="s">
        <v>44</v>
      </c>
      <c r="C7" s="14">
        <v>1411040120</v>
      </c>
      <c r="D7" s="14" t="s">
        <v>45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 t="s">
        <v>46</v>
      </c>
      <c r="Q7" s="16" t="s">
        <v>47</v>
      </c>
      <c r="R7" s="16"/>
      <c r="S7" s="16"/>
      <c r="T7" s="16" t="s">
        <v>48</v>
      </c>
      <c r="U7" s="16" t="s">
        <v>49</v>
      </c>
      <c r="V7" s="15">
        <f t="shared" si="0"/>
        <v>9.615384615384617</v>
      </c>
      <c r="W7" s="15">
        <f>Y7/3.73*85</f>
        <v>82.49329758713137</v>
      </c>
      <c r="X7" s="15">
        <f t="shared" si="1"/>
        <v>92.10868220251598</v>
      </c>
      <c r="Y7" s="16">
        <v>3.62</v>
      </c>
      <c r="Z7" s="15">
        <v>12.5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</row>
    <row r="8" spans="1:152" s="1" customFormat="1" ht="160.5" customHeight="1">
      <c r="A8" s="15">
        <v>5</v>
      </c>
      <c r="B8" s="14" t="s">
        <v>50</v>
      </c>
      <c r="C8" s="14">
        <v>1411020215</v>
      </c>
      <c r="D8" s="14" t="s">
        <v>22</v>
      </c>
      <c r="E8" s="16"/>
      <c r="F8" s="16"/>
      <c r="G8" s="16"/>
      <c r="H8" s="16"/>
      <c r="I8" s="16"/>
      <c r="J8" s="16" t="s">
        <v>51</v>
      </c>
      <c r="K8" s="16"/>
      <c r="L8" s="16"/>
      <c r="M8" s="16"/>
      <c r="N8" s="16" t="s">
        <v>52</v>
      </c>
      <c r="O8" s="16"/>
      <c r="P8" s="16"/>
      <c r="Q8" s="16"/>
      <c r="R8" s="16"/>
      <c r="S8" s="16"/>
      <c r="T8" s="16" t="s">
        <v>53</v>
      </c>
      <c r="U8" s="16" t="s">
        <v>54</v>
      </c>
      <c r="V8" s="15">
        <f t="shared" si="0"/>
        <v>8.846153846153847</v>
      </c>
      <c r="W8" s="15">
        <f>Y8/3.77*85</f>
        <v>82.74535809018568</v>
      </c>
      <c r="X8" s="15">
        <f t="shared" si="1"/>
        <v>91.59151193633951</v>
      </c>
      <c r="Y8" s="16">
        <v>3.67</v>
      </c>
      <c r="Z8" s="21">
        <v>11.5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</row>
    <row r="9" spans="1:26" s="3" customFormat="1" ht="165.75" customHeight="1">
      <c r="A9" s="15">
        <v>6</v>
      </c>
      <c r="B9" s="16" t="s">
        <v>55</v>
      </c>
      <c r="C9" s="16">
        <v>1411010406</v>
      </c>
      <c r="D9" s="16" t="s">
        <v>30</v>
      </c>
      <c r="E9" s="16"/>
      <c r="F9" s="16"/>
      <c r="G9" s="16"/>
      <c r="H9" s="16"/>
      <c r="I9" s="16"/>
      <c r="J9" s="16" t="s">
        <v>56</v>
      </c>
      <c r="K9" s="16" t="s">
        <v>57</v>
      </c>
      <c r="L9" s="16"/>
      <c r="M9" s="16"/>
      <c r="N9" s="16"/>
      <c r="O9" s="16"/>
      <c r="P9" s="16"/>
      <c r="Q9" s="16"/>
      <c r="R9" s="16"/>
      <c r="S9" s="16"/>
      <c r="T9" s="16" t="s">
        <v>58</v>
      </c>
      <c r="U9" s="16" t="s">
        <v>59</v>
      </c>
      <c r="V9" s="15">
        <f t="shared" si="0"/>
        <v>10.384615384615385</v>
      </c>
      <c r="W9" s="15">
        <f>Y9/3.89*85</f>
        <v>80.19280205655527</v>
      </c>
      <c r="X9" s="15">
        <f t="shared" si="1"/>
        <v>90.57741744117065</v>
      </c>
      <c r="Y9" s="16">
        <v>3.67</v>
      </c>
      <c r="Z9" s="15">
        <v>13.5</v>
      </c>
    </row>
    <row r="10" spans="1:26" s="3" customFormat="1" ht="120.75" customHeight="1">
      <c r="A10" s="15">
        <v>7</v>
      </c>
      <c r="B10" s="16" t="s">
        <v>60</v>
      </c>
      <c r="C10" s="16">
        <v>1419020104</v>
      </c>
      <c r="D10" s="16" t="s">
        <v>61</v>
      </c>
      <c r="E10" s="16"/>
      <c r="F10" s="16"/>
      <c r="G10" s="16"/>
      <c r="H10" s="16"/>
      <c r="I10" s="16"/>
      <c r="J10" s="16"/>
      <c r="K10" s="16"/>
      <c r="L10" s="16"/>
      <c r="M10" s="15"/>
      <c r="N10" s="16"/>
      <c r="O10" s="16"/>
      <c r="P10" s="16"/>
      <c r="Q10" s="16"/>
      <c r="R10" s="16"/>
      <c r="S10" s="16" t="s">
        <v>62</v>
      </c>
      <c r="T10" s="16"/>
      <c r="U10" s="16" t="s">
        <v>63</v>
      </c>
      <c r="V10" s="15">
        <f t="shared" si="0"/>
        <v>4.615384615384616</v>
      </c>
      <c r="W10" s="15">
        <f aca="true" t="shared" si="2" ref="W10:W15">Y10/3.63*85</f>
        <v>84.53168044077134</v>
      </c>
      <c r="X10" s="15">
        <f t="shared" si="1"/>
        <v>89.14706505615595</v>
      </c>
      <c r="Y10" s="15">
        <v>3.61</v>
      </c>
      <c r="Z10" s="16">
        <v>6</v>
      </c>
    </row>
    <row r="11" spans="1:152" s="2" customFormat="1" ht="120.75" customHeight="1">
      <c r="A11" s="15">
        <v>8</v>
      </c>
      <c r="B11" s="14" t="s">
        <v>64</v>
      </c>
      <c r="C11" s="14">
        <v>1419020119</v>
      </c>
      <c r="D11" s="14" t="s">
        <v>61</v>
      </c>
      <c r="E11" s="16"/>
      <c r="F11" s="16"/>
      <c r="G11" s="16"/>
      <c r="H11" s="16"/>
      <c r="I11" s="16"/>
      <c r="J11" s="16"/>
      <c r="K11" s="16"/>
      <c r="L11" s="16"/>
      <c r="M11" s="16"/>
      <c r="N11" s="16" t="s">
        <v>65</v>
      </c>
      <c r="O11" s="16"/>
      <c r="P11" s="16"/>
      <c r="Q11" s="16"/>
      <c r="R11" s="16"/>
      <c r="S11" s="16"/>
      <c r="T11" s="16" t="s">
        <v>66</v>
      </c>
      <c r="U11" s="16" t="s">
        <v>67</v>
      </c>
      <c r="V11" s="15">
        <f t="shared" si="0"/>
        <v>3.1538461538461533</v>
      </c>
      <c r="W11" s="15">
        <f t="shared" si="2"/>
        <v>84.76584022038568</v>
      </c>
      <c r="X11" s="15">
        <f t="shared" si="1"/>
        <v>87.91968637423184</v>
      </c>
      <c r="Y11" s="16">
        <v>3.62</v>
      </c>
      <c r="Z11" s="23">
        <v>4.1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</row>
    <row r="12" spans="1:152" s="4" customFormat="1" ht="136.5" customHeight="1">
      <c r="A12" s="15">
        <v>9</v>
      </c>
      <c r="B12" s="14" t="s">
        <v>68</v>
      </c>
      <c r="C12" s="14">
        <v>1419030115</v>
      </c>
      <c r="D12" s="14" t="s">
        <v>69</v>
      </c>
      <c r="E12" s="16"/>
      <c r="F12" s="16"/>
      <c r="G12" s="16"/>
      <c r="H12" s="16"/>
      <c r="I12" s="16"/>
      <c r="J12" s="16"/>
      <c r="K12" s="16"/>
      <c r="L12" s="16"/>
      <c r="M12" s="16"/>
      <c r="N12" s="16" t="s">
        <v>41</v>
      </c>
      <c r="O12" s="16"/>
      <c r="P12" s="16"/>
      <c r="Q12" s="16"/>
      <c r="R12" s="16"/>
      <c r="S12" s="16"/>
      <c r="T12" s="16" t="s">
        <v>70</v>
      </c>
      <c r="U12" s="16" t="s">
        <v>71</v>
      </c>
      <c r="V12" s="15">
        <f t="shared" si="0"/>
        <v>6.538461538461538</v>
      </c>
      <c r="W12" s="15">
        <f>Y12/3.85*85</f>
        <v>81.24675324675324</v>
      </c>
      <c r="X12" s="15">
        <f t="shared" si="1"/>
        <v>87.78521478521478</v>
      </c>
      <c r="Y12" s="16">
        <v>3.68</v>
      </c>
      <c r="Z12" s="15">
        <v>8.5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</row>
    <row r="13" spans="1:152" s="4" customFormat="1" ht="132.75" customHeight="1">
      <c r="A13" s="15">
        <v>10</v>
      </c>
      <c r="B13" s="14" t="s">
        <v>72</v>
      </c>
      <c r="C13" s="14">
        <v>1411010121</v>
      </c>
      <c r="D13" s="14" t="s">
        <v>30</v>
      </c>
      <c r="E13" s="16"/>
      <c r="F13" s="16"/>
      <c r="G13" s="16"/>
      <c r="H13" s="16"/>
      <c r="I13" s="16"/>
      <c r="J13" s="16" t="s">
        <v>73</v>
      </c>
      <c r="K13" s="16"/>
      <c r="L13" s="16"/>
      <c r="M13" s="16"/>
      <c r="N13" s="16" t="s">
        <v>41</v>
      </c>
      <c r="O13" s="16"/>
      <c r="P13" s="16"/>
      <c r="Q13" s="16"/>
      <c r="R13" s="16"/>
      <c r="S13" s="16"/>
      <c r="T13" s="16" t="s">
        <v>74</v>
      </c>
      <c r="U13" s="16" t="s">
        <v>75</v>
      </c>
      <c r="V13" s="15">
        <f t="shared" si="0"/>
        <v>5.769230769230769</v>
      </c>
      <c r="W13" s="15">
        <f>Y13/3.89*85</f>
        <v>81.5038560411311</v>
      </c>
      <c r="X13" s="15">
        <f t="shared" si="1"/>
        <v>87.27308681036187</v>
      </c>
      <c r="Y13" s="16">
        <v>3.73</v>
      </c>
      <c r="Z13" s="23">
        <v>7.5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</row>
    <row r="14" spans="1:152" s="2" customFormat="1" ht="97.5" customHeight="1">
      <c r="A14" s="15">
        <v>11</v>
      </c>
      <c r="B14" s="14" t="s">
        <v>76</v>
      </c>
      <c r="C14" s="14">
        <v>1411020221</v>
      </c>
      <c r="D14" s="14" t="s">
        <v>22</v>
      </c>
      <c r="E14" s="16"/>
      <c r="F14" s="16"/>
      <c r="G14" s="16"/>
      <c r="H14" s="16"/>
      <c r="I14" s="16"/>
      <c r="J14" s="16"/>
      <c r="K14" s="16" t="s">
        <v>77</v>
      </c>
      <c r="L14" s="16"/>
      <c r="M14" s="16"/>
      <c r="N14" s="16" t="s">
        <v>78</v>
      </c>
      <c r="O14" s="16"/>
      <c r="P14" s="16"/>
      <c r="Q14" s="16"/>
      <c r="R14" s="16"/>
      <c r="S14" s="16"/>
      <c r="T14" s="16" t="s">
        <v>79</v>
      </c>
      <c r="U14" s="16" t="s">
        <v>80</v>
      </c>
      <c r="V14" s="15">
        <f t="shared" si="0"/>
        <v>5.384615384615385</v>
      </c>
      <c r="W14" s="15">
        <f>Y14/3.77*85</f>
        <v>81.61803713527851</v>
      </c>
      <c r="X14" s="15">
        <f t="shared" si="1"/>
        <v>87.0026525198939</v>
      </c>
      <c r="Y14" s="16">
        <v>3.62</v>
      </c>
      <c r="Z14" s="15">
        <v>7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</row>
    <row r="15" spans="1:26" s="5" customFormat="1" ht="60" customHeight="1">
      <c r="A15" s="15">
        <v>12</v>
      </c>
      <c r="B15" s="14" t="s">
        <v>81</v>
      </c>
      <c r="C15" s="14">
        <v>1419020124</v>
      </c>
      <c r="D15" s="14" t="s">
        <v>61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82</v>
      </c>
      <c r="U15" s="16" t="s">
        <v>83</v>
      </c>
      <c r="V15" s="15">
        <f t="shared" si="0"/>
        <v>1.923076923076923</v>
      </c>
      <c r="W15" s="15">
        <f t="shared" si="2"/>
        <v>85</v>
      </c>
      <c r="X15" s="15">
        <f t="shared" si="1"/>
        <v>86.92307692307692</v>
      </c>
      <c r="Y15" s="16">
        <v>3.63</v>
      </c>
      <c r="Z15" s="15">
        <v>2.5</v>
      </c>
    </row>
    <row r="16" spans="1:152" s="2" customFormat="1" ht="79.5" customHeight="1">
      <c r="A16" s="15">
        <v>13</v>
      </c>
      <c r="B16" s="14" t="s">
        <v>84</v>
      </c>
      <c r="C16" s="14">
        <v>1411040229</v>
      </c>
      <c r="D16" s="14" t="s">
        <v>45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85</v>
      </c>
      <c r="U16" s="16" t="s">
        <v>86</v>
      </c>
      <c r="V16" s="15">
        <f t="shared" si="0"/>
        <v>2.307692307692308</v>
      </c>
      <c r="W16" s="15">
        <f>Y16/3.73*85</f>
        <v>81.58176943699732</v>
      </c>
      <c r="X16" s="15">
        <f t="shared" si="1"/>
        <v>83.88946174468963</v>
      </c>
      <c r="Y16" s="16">
        <v>3.58</v>
      </c>
      <c r="Z16" s="15">
        <v>3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</row>
    <row r="17" spans="1:26" s="6" customFormat="1" ht="96" customHeight="1">
      <c r="A17" s="15">
        <v>14</v>
      </c>
      <c r="B17" s="17" t="s">
        <v>87</v>
      </c>
      <c r="C17" s="18">
        <v>1415050222</v>
      </c>
      <c r="D17" s="17" t="s">
        <v>88</v>
      </c>
      <c r="E17" s="19"/>
      <c r="F17" s="19"/>
      <c r="G17" s="19"/>
      <c r="H17" s="20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0" t="s">
        <v>89</v>
      </c>
      <c r="V17" s="15">
        <f t="shared" si="0"/>
        <v>0.3846153846153846</v>
      </c>
      <c r="W17" s="21">
        <f>Y17/3.59*85</f>
        <v>83.10584958217271</v>
      </c>
      <c r="X17" s="15">
        <f t="shared" si="1"/>
        <v>83.4904649667881</v>
      </c>
      <c r="Y17" s="25">
        <v>3.51</v>
      </c>
      <c r="Z17" s="21">
        <v>0.5</v>
      </c>
    </row>
    <row r="18" spans="1:152" s="2" customFormat="1" ht="90" customHeight="1">
      <c r="A18" s="15">
        <v>15</v>
      </c>
      <c r="B18" s="14" t="s">
        <v>90</v>
      </c>
      <c r="C18" s="16">
        <v>1411010404</v>
      </c>
      <c r="D18" s="14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6" t="s">
        <v>78</v>
      </c>
      <c r="O18" s="16"/>
      <c r="P18" s="16"/>
      <c r="Q18" s="16"/>
      <c r="R18" s="16"/>
      <c r="S18" s="16"/>
      <c r="T18" s="16" t="s">
        <v>91</v>
      </c>
      <c r="U18" s="16" t="s">
        <v>92</v>
      </c>
      <c r="V18" s="15">
        <f t="shared" si="0"/>
        <v>4.615384615384616</v>
      </c>
      <c r="W18" s="15">
        <f>Y18/3.89*85</f>
        <v>77.7892030848329</v>
      </c>
      <c r="X18" s="15">
        <f t="shared" si="1"/>
        <v>82.40458770021752</v>
      </c>
      <c r="Y18" s="16">
        <v>3.56</v>
      </c>
      <c r="Z18" s="15">
        <v>6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</row>
    <row r="19" spans="1:152" s="2" customFormat="1" ht="61.5" customHeight="1">
      <c r="A19" s="15">
        <v>16</v>
      </c>
      <c r="B19" s="16" t="s">
        <v>93</v>
      </c>
      <c r="C19" s="16">
        <v>1415050209</v>
      </c>
      <c r="D19" s="16" t="s">
        <v>88</v>
      </c>
      <c r="E19" s="16"/>
      <c r="F19" s="16"/>
      <c r="G19" s="16"/>
      <c r="H19" s="16"/>
      <c r="I19" s="16"/>
      <c r="J19" s="16"/>
      <c r="K19" s="16"/>
      <c r="L19" s="16"/>
      <c r="M19" s="15"/>
      <c r="N19" s="16"/>
      <c r="O19" s="16"/>
      <c r="P19" s="16"/>
      <c r="Q19" s="16"/>
      <c r="R19" s="16"/>
      <c r="S19" s="16"/>
      <c r="T19" s="16" t="s">
        <v>82</v>
      </c>
      <c r="U19" s="16"/>
      <c r="V19" s="15">
        <f t="shared" si="0"/>
        <v>0.7692307692307692</v>
      </c>
      <c r="W19" s="15">
        <f>Y19/3.59*85</f>
        <v>81.44846796657382</v>
      </c>
      <c r="X19" s="15">
        <f t="shared" si="1"/>
        <v>82.21769873580459</v>
      </c>
      <c r="Y19" s="15">
        <v>3.44</v>
      </c>
      <c r="Z19" s="16">
        <v>1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</row>
    <row r="20" spans="1:152" s="1" customFormat="1" ht="103.5" customHeight="1">
      <c r="A20" s="15">
        <v>17</v>
      </c>
      <c r="B20" s="14" t="s">
        <v>94</v>
      </c>
      <c r="C20" s="14">
        <v>1411010206</v>
      </c>
      <c r="D20" s="14" t="s">
        <v>30</v>
      </c>
      <c r="E20" s="14"/>
      <c r="F20" s="14"/>
      <c r="G20" s="14"/>
      <c r="H20" s="14"/>
      <c r="I20" s="14"/>
      <c r="J20" s="14"/>
      <c r="K20" s="16" t="s">
        <v>95</v>
      </c>
      <c r="L20" s="14"/>
      <c r="M20" s="14"/>
      <c r="N20" s="14"/>
      <c r="O20" s="14"/>
      <c r="P20" s="14"/>
      <c r="Q20" s="14"/>
      <c r="R20" s="14"/>
      <c r="S20" s="14"/>
      <c r="T20" s="16" t="s">
        <v>96</v>
      </c>
      <c r="U20" s="16" t="s">
        <v>97</v>
      </c>
      <c r="V20" s="15">
        <f t="shared" si="0"/>
        <v>2.307692307692308</v>
      </c>
      <c r="W20" s="21">
        <f aca="true" t="shared" si="3" ref="W17:W22">Y20/3.89*85</f>
        <v>79.10025706940874</v>
      </c>
      <c r="X20" s="15">
        <f t="shared" si="1"/>
        <v>81.40794937710105</v>
      </c>
      <c r="Y20" s="16">
        <v>3.62</v>
      </c>
      <c r="Z20" s="14">
        <v>3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</row>
    <row r="21" spans="1:152" s="7" customFormat="1" ht="129" customHeight="1">
      <c r="A21" s="15">
        <v>18</v>
      </c>
      <c r="B21" s="16" t="s">
        <v>98</v>
      </c>
      <c r="C21" s="16">
        <v>1411010420</v>
      </c>
      <c r="D21" s="16" t="s">
        <v>30</v>
      </c>
      <c r="E21" s="16"/>
      <c r="F21" s="16"/>
      <c r="G21" s="16"/>
      <c r="H21" s="16"/>
      <c r="I21" s="16"/>
      <c r="J21" s="16"/>
      <c r="K21" s="16"/>
      <c r="L21" s="16"/>
      <c r="M21" s="16"/>
      <c r="N21" s="16" t="s">
        <v>65</v>
      </c>
      <c r="O21" s="16"/>
      <c r="P21" s="16"/>
      <c r="Q21" s="16"/>
      <c r="R21" s="16"/>
      <c r="S21" s="16"/>
      <c r="T21" s="16"/>
      <c r="U21" s="16" t="s">
        <v>99</v>
      </c>
      <c r="V21" s="15">
        <f t="shared" si="0"/>
        <v>1.6153846153846154</v>
      </c>
      <c r="W21" s="15">
        <f t="shared" si="3"/>
        <v>77.5706940874036</v>
      </c>
      <c r="X21" s="15">
        <f t="shared" si="1"/>
        <v>79.18607870278821</v>
      </c>
      <c r="Y21" s="16">
        <v>3.55</v>
      </c>
      <c r="Z21" s="15">
        <v>2.1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</row>
    <row r="22" spans="1:152" s="7" customFormat="1" ht="178.5" customHeight="1">
      <c r="A22" s="15">
        <v>19</v>
      </c>
      <c r="B22" s="14" t="s">
        <v>100</v>
      </c>
      <c r="C22" s="14">
        <v>1411010124</v>
      </c>
      <c r="D22" s="14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 t="s">
        <v>101</v>
      </c>
      <c r="V22" s="15">
        <f t="shared" si="0"/>
        <v>1.5384615384615383</v>
      </c>
      <c r="W22" s="21">
        <f t="shared" si="3"/>
        <v>76.04113110539845</v>
      </c>
      <c r="X22" s="15">
        <f t="shared" si="1"/>
        <v>77.57959264385998</v>
      </c>
      <c r="Y22" s="16">
        <v>3.48</v>
      </c>
      <c r="Z22" s="21">
        <v>2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</row>
    <row r="23" spans="1:152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152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1:152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1:152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1:152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</row>
    <row r="31" spans="1:152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</row>
    <row r="32" spans="1:152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</row>
    <row r="34" spans="1:152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</row>
    <row r="36" spans="1:152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</row>
    <row r="37" spans="1:152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</row>
    <row r="38" spans="1:152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</row>
    <row r="39" spans="1:152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</row>
    <row r="40" spans="1:152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</row>
    <row r="41" spans="1:152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</row>
    <row r="42" spans="1:152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</row>
    <row r="43" spans="1:152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</row>
    <row r="44" spans="1:152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</row>
    <row r="45" spans="1:152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</row>
    <row r="46" spans="1:152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</row>
    <row r="47" spans="1:152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</row>
    <row r="48" spans="1:152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</row>
    <row r="49" spans="1:152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</row>
    <row r="50" spans="1:152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</row>
    <row r="51" spans="1:152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</row>
  </sheetData>
  <sheetProtection/>
  <mergeCells count="16">
    <mergeCell ref="A1:Z1"/>
    <mergeCell ref="E2:G2"/>
    <mergeCell ref="H2:K2"/>
    <mergeCell ref="L2:N2"/>
    <mergeCell ref="O2:Q2"/>
    <mergeCell ref="R2:T2"/>
    <mergeCell ref="A2:A3"/>
    <mergeCell ref="B2:B3"/>
    <mergeCell ref="C2:C3"/>
    <mergeCell ref="D2:D3"/>
    <mergeCell ref="U2:U3"/>
    <mergeCell ref="V2:V3"/>
    <mergeCell ref="W2:W3"/>
    <mergeCell ref="X2:X3"/>
    <mergeCell ref="Y2:Y3"/>
    <mergeCell ref="Z2:Z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梁宏军</dc:creator>
  <cp:keywords/>
  <dc:description/>
  <cp:lastModifiedBy>Administrator</cp:lastModifiedBy>
  <cp:lastPrinted>2017-08-27T01:47:07Z</cp:lastPrinted>
  <dcterms:created xsi:type="dcterms:W3CDTF">2011-09-29T11:14:25Z</dcterms:created>
  <dcterms:modified xsi:type="dcterms:W3CDTF">2017-09-06T10:46:27Z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